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bnayahu_sharabi\AppData\Local\Microsoft\Windows\INetCache\Content.Outlook\REJCYSZP\"/>
    </mc:Choice>
  </mc:AlternateContent>
  <xr:revisionPtr revIDLastSave="0" documentId="8_{BACAA8A3-A431-4115-AD92-34195617B8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" sheetId="1" r:id="rId1"/>
    <sheet name="פער בשטחים" sheetId="2" r:id="rId2"/>
  </sheets>
  <externalReferences>
    <externalReference r:id="rId3"/>
  </externalReferenc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2" l="1"/>
  <c r="B18" i="2"/>
  <c r="C18" i="2"/>
  <c r="F4" i="1"/>
  <c r="F18" i="2"/>
  <c r="F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" i="2"/>
  <c r="H19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4" i="1"/>
  <c r="G5" i="1"/>
  <c r="G7" i="1"/>
  <c r="G8" i="1"/>
  <c r="G9" i="1"/>
  <c r="G10" i="1"/>
  <c r="G11" i="1"/>
  <c r="G12" i="1"/>
  <c r="G13" i="1"/>
  <c r="G14" i="1"/>
  <c r="G15" i="1"/>
  <c r="G16" i="1"/>
  <c r="G17" i="1"/>
  <c r="G18" i="1"/>
  <c r="G4" i="1"/>
  <c r="F5" i="1"/>
  <c r="F7" i="1"/>
  <c r="F8" i="1"/>
  <c r="F9" i="1"/>
  <c r="F10" i="1"/>
  <c r="F11" i="1"/>
  <c r="F12" i="1"/>
  <c r="F13" i="1"/>
  <c r="F14" i="1"/>
  <c r="F15" i="1"/>
  <c r="F16" i="1"/>
  <c r="F17" i="1"/>
  <c r="F18" i="1"/>
  <c r="E18" i="1"/>
  <c r="E4" i="1"/>
  <c r="E5" i="1"/>
  <c r="E7" i="1"/>
  <c r="E8" i="1"/>
  <c r="E9" i="1"/>
  <c r="E10" i="1"/>
  <c r="E11" i="1"/>
  <c r="E12" i="1"/>
  <c r="E13" i="1"/>
  <c r="E14" i="1"/>
  <c r="E15" i="1"/>
  <c r="E16" i="1"/>
  <c r="E17" i="1"/>
  <c r="D19" i="1"/>
</calcChain>
</file>

<file path=xl/sharedStrings.xml><?xml version="1.0" encoding="utf-8"?>
<sst xmlns="http://schemas.openxmlformats.org/spreadsheetml/2006/main" count="25" uniqueCount="25">
  <si>
    <t>כמות נכסים</t>
  </si>
  <si>
    <t>מגורים א מ</t>
  </si>
  <si>
    <t>מגורים א א</t>
  </si>
  <si>
    <t>מגורים א ב</t>
  </si>
  <si>
    <t>מגורים א ג</t>
  </si>
  <si>
    <t>מגורים ב מ</t>
  </si>
  <si>
    <t>מגורים ב א</t>
  </si>
  <si>
    <t>מגורים ב ב</t>
  </si>
  <si>
    <t>מגורים ב ג</t>
  </si>
  <si>
    <t>מגורים ג מ</t>
  </si>
  <si>
    <t>מגורים ג א</t>
  </si>
  <si>
    <t>מגורים ג ב</t>
  </si>
  <si>
    <t>מגורים ג ג</t>
  </si>
  <si>
    <t>מגורים ד מ</t>
  </si>
  <si>
    <t>מגורים ד א</t>
  </si>
  <si>
    <t>מגורים ד ב</t>
  </si>
  <si>
    <t>מגורים ד ג</t>
  </si>
  <si>
    <t>מגורים ד ד</t>
  </si>
  <si>
    <t>סוג נכס</t>
  </si>
  <si>
    <t>תאור סוג נכס</t>
  </si>
  <si>
    <t>גודל נכס</t>
  </si>
  <si>
    <t>תעריף 2026</t>
  </si>
  <si>
    <t>העלאה 8%</t>
  </si>
  <si>
    <t>סכום העלאה</t>
  </si>
  <si>
    <t>תעריף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</si>
</sst>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0"/>
    <numFmt numFmtId="165" formatCode="#0.########"/>
    <numFmt numFmtId="166" formatCode="_ * #,##0_ ;_ * \-#,##0_ ;_ * &quot;-&quot;??_ ;_ @_ "/>
  </numFmts>
  <fonts count="5">
    <font>
      <sz val="10"/>
      <color theme="1"/>
      <name val="Tahoma"/>
      <family val="2"/>
    </font>
    <font>
      <sz val="10"/>
      <color theme="1"/>
      <name val="Tahoma"/>
      <family val="2"/>
    </font>
    <font>
      <u/>
      <sz val="12"/>
      <color rgb="FF0000FF"/>
      <name val="Andale WT"/>
      <family val="2"/>
      <charset val="177"/>
    </font>
    <font>
      <sz val="12"/>
      <color theme="1"/>
      <name val="Tahoma"/>
      <family val="2"/>
    </font>
    <font>
      <b/>
      <sz val="12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thin">
        <color theme="0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164" fontId="0" fillId="0" borderId="0" xfId="0" applyNumberFormat="1"/>
    <xf numFmtId="43" fontId="0" fillId="0" borderId="0" xfId="1" applyFont="1"/>
    <xf numFmtId="166" fontId="0" fillId="0" borderId="0" xfId="1" applyNumberFormat="1" applyFont="1"/>
    <xf numFmtId="2" fontId="0" fillId="0" borderId="0" xfId="0" applyNumberFormat="1"/>
    <xf numFmtId="43" fontId="0" fillId="0" borderId="0" xfId="0" applyNumberFormat="1"/>
    <xf numFmtId="164" fontId="2" fillId="2" borderId="1" xfId="0" applyNumberFormat="1" applyFont="1" applyFill="1" applyBorder="1" applyAlignment="1">
      <alignment horizontal="right" vertical="top"/>
    </xf>
    <xf numFmtId="164" fontId="2" fillId="3" borderId="1" xfId="0" applyNumberFormat="1" applyFont="1" applyFill="1" applyBorder="1" applyAlignment="1">
      <alignment horizontal="right" vertical="top"/>
    </xf>
    <xf numFmtId="166" fontId="0" fillId="0" borderId="0" xfId="0" applyNumberFormat="1"/>
    <xf numFmtId="0" fontId="3" fillId="0" borderId="0" xfId="0" applyFont="1"/>
    <xf numFmtId="166" fontId="3" fillId="0" borderId="0" xfId="1" applyNumberFormat="1" applyFont="1"/>
    <xf numFmtId="43" fontId="3" fillId="0" borderId="0" xfId="1" applyFont="1"/>
    <xf numFmtId="164" fontId="3" fillId="0" borderId="0" xfId="0" applyNumberFormat="1" applyFont="1"/>
    <xf numFmtId="165" fontId="3" fillId="0" borderId="0" xfId="0" applyNumberFormat="1" applyFont="1"/>
    <xf numFmtId="9" fontId="3" fillId="0" borderId="0" xfId="0" applyNumberFormat="1" applyFont="1"/>
    <xf numFmtId="0" fontId="3" fillId="0" borderId="2" xfId="0" applyFont="1" applyBorder="1"/>
    <xf numFmtId="166" fontId="3" fillId="0" borderId="2" xfId="1" applyNumberFormat="1" applyFont="1" applyBorder="1"/>
    <xf numFmtId="164" fontId="3" fillId="0" borderId="2" xfId="0" applyNumberFormat="1" applyFont="1" applyBorder="1"/>
    <xf numFmtId="2" fontId="3" fillId="0" borderId="2" xfId="0" applyNumberFormat="1" applyFont="1" applyBorder="1"/>
    <xf numFmtId="43" fontId="3" fillId="0" borderId="2" xfId="0" applyNumberFormat="1" applyFont="1" applyBorder="1"/>
    <xf numFmtId="43" fontId="3" fillId="0" borderId="2" xfId="1" applyFont="1" applyBorder="1" applyAlignment="1">
      <alignment horizontal="right" vertical="top"/>
    </xf>
    <xf numFmtId="0" fontId="4" fillId="0" borderId="2" xfId="0" applyFont="1" applyBorder="1"/>
    <xf numFmtId="166" fontId="4" fillId="0" borderId="2" xfId="1" applyNumberFormat="1" applyFont="1" applyBorder="1"/>
    <xf numFmtId="43" fontId="4" fillId="0" borderId="2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&#1511;&#1493;&#1489;&#1497;\&#1510;&#1493;%20&#1488;&#1512;&#1504;&#1493;&#1504;&#1492;\&#1488;&#1512;&#1504;&#1493;&#1504;&#1492;%202026\&#1489;&#1495;&#1497;&#1504;&#1514;%20&#1510;&#1493;%20&#1488;&#1512;&#1504;&#1493;&#1504;&#1492;%202026\&#1495;&#1497;&#1513;&#1493;&#1489;%20&#1506;&#1500;&#1497;&#1497;&#1514;%208%20&#1488;&#1495;&#1493;&#1494;%20&#1488;&#1512;&#1504;&#1493;&#1504;&#1492;.xlsx" TargetMode="External"/><Relationship Id="rId1" Type="http://schemas.openxmlformats.org/officeDocument/2006/relationships/externalLinkPath" Target="file:///H:\&#1511;&#1493;&#1489;&#1497;\&#1510;&#1493;%20&#1488;&#1512;&#1504;&#1493;&#1504;&#1492;\&#1488;&#1512;&#1504;&#1493;&#1504;&#1492;%202026\&#1489;&#1495;&#1497;&#1504;&#1514;%20&#1510;&#1493;%20&#1488;&#1512;&#1504;&#1493;&#1504;&#1492;%202026\&#1495;&#1497;&#1513;&#1493;&#1489;%20&#1506;&#1500;&#1497;&#1497;&#1514;%208%20&#1488;&#1495;&#1493;&#1494;%20&#1488;&#1512;&#1504;&#1493;&#1504;&#14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מגורים"/>
      <sheetName val="עסקים"/>
      <sheetName val="הנחות"/>
      <sheetName val="עוגת עסקים"/>
      <sheetName val="עוגת מגורים"/>
      <sheetName val="גיליון1"/>
      <sheetName val="תעריפים 2024-2025"/>
    </sheetNames>
    <sheetDataSet>
      <sheetData sheetId="0">
        <row r="4">
          <cell r="L4">
            <v>59.960970359999997</v>
          </cell>
        </row>
        <row r="5">
          <cell r="L5">
            <v>51.955561079999995</v>
          </cell>
        </row>
        <row r="7">
          <cell r="L7">
            <v>59.960970359999997</v>
          </cell>
        </row>
        <row r="8">
          <cell r="L8">
            <v>51.94418976</v>
          </cell>
        </row>
        <row r="9">
          <cell r="L9">
            <v>51.94418976</v>
          </cell>
        </row>
        <row r="10">
          <cell r="L10">
            <v>65.930913359999991</v>
          </cell>
        </row>
        <row r="11">
          <cell r="L11">
            <v>51.94418976</v>
          </cell>
        </row>
        <row r="12">
          <cell r="L12">
            <v>51.94418976</v>
          </cell>
        </row>
        <row r="13">
          <cell r="L13">
            <v>51.94418976</v>
          </cell>
        </row>
        <row r="14">
          <cell r="L14">
            <v>51.94418976</v>
          </cell>
        </row>
        <row r="15">
          <cell r="L15">
            <v>51.94418976</v>
          </cell>
        </row>
        <row r="16">
          <cell r="L16">
            <v>51.94418976</v>
          </cell>
        </row>
        <row r="17">
          <cell r="L17">
            <v>51.94418976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rightToLeft="1" tabSelected="1" topLeftCell="B1" workbookViewId="0">
      <selection activeCell="E25" sqref="E25"/>
    </sheetView>
  </sheetViews>
  <sheetFormatPr defaultRowHeight="12.75"/>
  <cols>
    <col min="1" max="1" width="7.7109375" bestFit="1" customWidth="1"/>
    <col min="2" max="2" width="16.7109375" bestFit="1" customWidth="1"/>
    <col min="3" max="3" width="14.42578125" bestFit="1" customWidth="1"/>
    <col min="4" max="4" width="14.28515625" style="3" bestFit="1" customWidth="1"/>
    <col min="5" max="5" width="14.85546875" bestFit="1" customWidth="1"/>
    <col min="6" max="6" width="14" bestFit="1" customWidth="1"/>
    <col min="7" max="7" width="14.85546875" bestFit="1" customWidth="1"/>
    <col min="8" max="8" width="16.85546875" style="2" bestFit="1" customWidth="1"/>
    <col min="9" max="9" width="9.85546875" bestFit="1" customWidth="1"/>
    <col min="10" max="10" width="4.85546875" bestFit="1" customWidth="1"/>
  </cols>
  <sheetData>
    <row r="1" spans="1:10" ht="15">
      <c r="A1" t="s">
        <v>18</v>
      </c>
      <c r="B1" s="21" t="s">
        <v>19</v>
      </c>
      <c r="C1" s="21" t="s">
        <v>0</v>
      </c>
      <c r="D1" s="22" t="s">
        <v>20</v>
      </c>
      <c r="E1" s="21" t="s">
        <v>21</v>
      </c>
      <c r="F1" s="21" t="s">
        <v>22</v>
      </c>
      <c r="G1" s="21" t="s">
        <v>24</v>
      </c>
      <c r="H1" s="23" t="s">
        <v>23</v>
      </c>
      <c r="I1" s="9"/>
      <c r="J1" s="9"/>
    </row>
    <row r="2" spans="1:10" ht="15">
      <c r="A2" s="1">
        <v>110</v>
      </c>
      <c r="B2" s="15" t="s">
        <v>1</v>
      </c>
      <c r="C2" s="17">
        <v>391</v>
      </c>
      <c r="D2" s="16">
        <v>94860.49</v>
      </c>
      <c r="E2" s="18">
        <v>102.49</v>
      </c>
      <c r="F2" s="19"/>
      <c r="G2" s="15"/>
      <c r="H2" s="16"/>
      <c r="I2" s="9"/>
      <c r="J2" s="9"/>
    </row>
    <row r="3" spans="1:10" ht="15">
      <c r="A3" s="1">
        <v>111</v>
      </c>
      <c r="B3" s="15" t="s">
        <v>2</v>
      </c>
      <c r="C3" s="17">
        <v>32216</v>
      </c>
      <c r="D3" s="16">
        <v>3535905.79</v>
      </c>
      <c r="E3" s="18">
        <v>83.27</v>
      </c>
      <c r="F3" s="19"/>
      <c r="G3" s="15"/>
      <c r="H3" s="16"/>
      <c r="I3" s="9"/>
      <c r="J3" s="9"/>
    </row>
    <row r="4" spans="1:10" ht="15">
      <c r="A4" s="1">
        <v>112</v>
      </c>
      <c r="B4" s="15" t="s">
        <v>3</v>
      </c>
      <c r="C4" s="17">
        <v>1297</v>
      </c>
      <c r="D4" s="16">
        <v>84417.23</v>
      </c>
      <c r="E4" s="18">
        <f>[1]מגורים!L4</f>
        <v>59.960970359999997</v>
      </c>
      <c r="F4" s="19">
        <f>E4*$J$23</f>
        <v>4.7968776287999999</v>
      </c>
      <c r="G4" s="19">
        <f>F4+E4</f>
        <v>64.757847988799995</v>
      </c>
      <c r="H4" s="16">
        <f>F4*D4</f>
        <v>404939.1220722642</v>
      </c>
      <c r="I4" s="9"/>
      <c r="J4" s="9"/>
    </row>
    <row r="5" spans="1:10" ht="15">
      <c r="A5" s="1">
        <v>113</v>
      </c>
      <c r="B5" s="15" t="s">
        <v>4</v>
      </c>
      <c r="C5" s="17">
        <v>53</v>
      </c>
      <c r="D5" s="16">
        <v>1977.61</v>
      </c>
      <c r="E5" s="18">
        <f>[1]מגורים!L5</f>
        <v>51.955561079999995</v>
      </c>
      <c r="F5" s="19">
        <f t="shared" ref="F5:F18" si="0">E5*$J$23</f>
        <v>4.1564448864000001</v>
      </c>
      <c r="G5" s="19">
        <f t="shared" ref="G5:G18" si="1">F5+E5</f>
        <v>56.112005966399998</v>
      </c>
      <c r="H5" s="16">
        <f t="shared" ref="H5:H18" si="2">F5*D5</f>
        <v>8219.8269717935036</v>
      </c>
      <c r="I5" s="9"/>
      <c r="J5" s="9"/>
    </row>
    <row r="6" spans="1:10" ht="15">
      <c r="A6" s="1">
        <v>120</v>
      </c>
      <c r="B6" s="15" t="s">
        <v>5</v>
      </c>
      <c r="C6" s="17">
        <v>135</v>
      </c>
      <c r="D6" s="16">
        <v>28042.400000000001</v>
      </c>
      <c r="E6" s="18">
        <v>83.77</v>
      </c>
      <c r="F6" s="19"/>
      <c r="G6" s="19"/>
      <c r="H6" s="16">
        <f t="shared" si="2"/>
        <v>0</v>
      </c>
      <c r="I6" s="9"/>
      <c r="J6" s="9"/>
    </row>
    <row r="7" spans="1:10" ht="15">
      <c r="A7" s="1">
        <v>121</v>
      </c>
      <c r="B7" s="15" t="s">
        <v>6</v>
      </c>
      <c r="C7" s="17">
        <v>12068</v>
      </c>
      <c r="D7" s="16">
        <v>1212591.6399999999</v>
      </c>
      <c r="E7" s="18">
        <f>[1]מגורים!L7</f>
        <v>59.960970359999997</v>
      </c>
      <c r="F7" s="19">
        <f t="shared" si="0"/>
        <v>4.7968776287999999</v>
      </c>
      <c r="G7" s="19">
        <f t="shared" si="1"/>
        <v>64.757847988799995</v>
      </c>
      <c r="H7" s="16">
        <f t="shared" si="2"/>
        <v>5816653.710785903</v>
      </c>
      <c r="I7" s="9"/>
      <c r="J7" s="9"/>
    </row>
    <row r="8" spans="1:10" ht="15">
      <c r="A8" s="1">
        <v>122</v>
      </c>
      <c r="B8" s="15" t="s">
        <v>7</v>
      </c>
      <c r="C8" s="17">
        <v>2586</v>
      </c>
      <c r="D8" s="16">
        <v>128457.13</v>
      </c>
      <c r="E8" s="18">
        <f>[1]מגורים!L8</f>
        <v>51.94418976</v>
      </c>
      <c r="F8" s="19">
        <f t="shared" si="0"/>
        <v>4.1555351808000003</v>
      </c>
      <c r="G8" s="19">
        <f t="shared" si="1"/>
        <v>56.099724940800002</v>
      </c>
      <c r="H8" s="16">
        <f t="shared" si="2"/>
        <v>533808.12293959921</v>
      </c>
      <c r="I8" s="9"/>
      <c r="J8" s="9"/>
    </row>
    <row r="9" spans="1:10" ht="15">
      <c r="A9" s="1">
        <v>123</v>
      </c>
      <c r="B9" s="15" t="s">
        <v>8</v>
      </c>
      <c r="C9" s="17">
        <v>109</v>
      </c>
      <c r="D9" s="16">
        <v>3575.75</v>
      </c>
      <c r="E9" s="18">
        <f>[1]מגורים!L9</f>
        <v>51.94418976</v>
      </c>
      <c r="F9" s="19">
        <f t="shared" si="0"/>
        <v>4.1555351808000003</v>
      </c>
      <c r="G9" s="19">
        <f t="shared" si="1"/>
        <v>56.099724940800002</v>
      </c>
      <c r="H9" s="16">
        <f t="shared" si="2"/>
        <v>14859.154922745602</v>
      </c>
      <c r="I9" s="9"/>
      <c r="J9" s="9"/>
    </row>
    <row r="10" spans="1:10" ht="15">
      <c r="A10" s="1">
        <v>130</v>
      </c>
      <c r="B10" s="15" t="s">
        <v>9</v>
      </c>
      <c r="C10" s="17">
        <v>1</v>
      </c>
      <c r="D10" s="16">
        <v>151</v>
      </c>
      <c r="E10" s="18">
        <f>[1]מגורים!L10</f>
        <v>65.930913359999991</v>
      </c>
      <c r="F10" s="19">
        <f t="shared" si="0"/>
        <v>5.274473068799999</v>
      </c>
      <c r="G10" s="19">
        <f t="shared" si="1"/>
        <v>71.205386428799983</v>
      </c>
      <c r="H10" s="16">
        <f t="shared" si="2"/>
        <v>796.44543338879987</v>
      </c>
      <c r="I10" s="9"/>
      <c r="J10" s="9"/>
    </row>
    <row r="11" spans="1:10" ht="15">
      <c r="A11" s="1">
        <v>131</v>
      </c>
      <c r="B11" s="15" t="s">
        <v>10</v>
      </c>
      <c r="C11" s="17">
        <v>1610</v>
      </c>
      <c r="D11" s="16">
        <v>133936.94</v>
      </c>
      <c r="E11" s="18">
        <f>[1]מגורים!L11</f>
        <v>51.94418976</v>
      </c>
      <c r="F11" s="19">
        <f t="shared" si="0"/>
        <v>4.1555351808000003</v>
      </c>
      <c r="G11" s="19">
        <f t="shared" si="1"/>
        <v>56.099724940800002</v>
      </c>
      <c r="H11" s="16">
        <f t="shared" si="2"/>
        <v>556579.66617869877</v>
      </c>
      <c r="I11" s="9"/>
      <c r="J11" s="9"/>
    </row>
    <row r="12" spans="1:10" ht="15">
      <c r="A12" s="1">
        <v>132</v>
      </c>
      <c r="B12" s="15" t="s">
        <v>11</v>
      </c>
      <c r="C12" s="17">
        <v>940</v>
      </c>
      <c r="D12" s="16">
        <v>46426.82</v>
      </c>
      <c r="E12" s="18">
        <f>[1]מגורים!L12</f>
        <v>51.94418976</v>
      </c>
      <c r="F12" s="19">
        <f t="shared" si="0"/>
        <v>4.1555351808000003</v>
      </c>
      <c r="G12" s="19">
        <f t="shared" si="1"/>
        <v>56.099724940800002</v>
      </c>
      <c r="H12" s="16">
        <f t="shared" si="2"/>
        <v>192928.28384266907</v>
      </c>
      <c r="I12" s="9"/>
      <c r="J12" s="9"/>
    </row>
    <row r="13" spans="1:10" ht="15">
      <c r="A13" s="1">
        <v>133</v>
      </c>
      <c r="B13" s="15" t="s">
        <v>12</v>
      </c>
      <c r="C13" s="17">
        <v>9</v>
      </c>
      <c r="D13" s="16">
        <v>382.12</v>
      </c>
      <c r="E13" s="18">
        <f>[1]מגורים!L13</f>
        <v>51.94418976</v>
      </c>
      <c r="F13" s="19">
        <f t="shared" si="0"/>
        <v>4.1555351808000003</v>
      </c>
      <c r="G13" s="19">
        <f t="shared" si="1"/>
        <v>56.099724940800002</v>
      </c>
      <c r="H13" s="16">
        <f t="shared" si="2"/>
        <v>1587.9131032872961</v>
      </c>
      <c r="I13" s="9"/>
      <c r="J13" s="9"/>
    </row>
    <row r="14" spans="1:10" ht="15">
      <c r="A14" s="1">
        <v>140</v>
      </c>
      <c r="B14" s="15" t="s">
        <v>13</v>
      </c>
      <c r="C14" s="17">
        <v>53</v>
      </c>
      <c r="D14" s="16">
        <v>10262.299999999999</v>
      </c>
      <c r="E14" s="18">
        <f>[1]מגורים!L14</f>
        <v>51.94418976</v>
      </c>
      <c r="F14" s="19">
        <f t="shared" si="0"/>
        <v>4.1555351808000003</v>
      </c>
      <c r="G14" s="19">
        <f t="shared" si="1"/>
        <v>56.099724940800002</v>
      </c>
      <c r="H14" s="16">
        <f t="shared" si="2"/>
        <v>42645.34868592384</v>
      </c>
      <c r="I14" s="9"/>
      <c r="J14" s="9"/>
    </row>
    <row r="15" spans="1:10" ht="15">
      <c r="A15" s="1">
        <v>141</v>
      </c>
      <c r="B15" s="15" t="s">
        <v>14</v>
      </c>
      <c r="C15" s="17">
        <v>870</v>
      </c>
      <c r="D15" s="16">
        <v>85153.98</v>
      </c>
      <c r="E15" s="18">
        <f>[1]מגורים!L15</f>
        <v>51.94418976</v>
      </c>
      <c r="F15" s="19">
        <f t="shared" si="0"/>
        <v>4.1555351808000003</v>
      </c>
      <c r="G15" s="19">
        <f t="shared" si="1"/>
        <v>56.099724940800002</v>
      </c>
      <c r="H15" s="16">
        <f t="shared" si="2"/>
        <v>353860.3596751396</v>
      </c>
      <c r="I15" s="9"/>
      <c r="J15" s="9"/>
    </row>
    <row r="16" spans="1:10" ht="15">
      <c r="A16" s="1">
        <v>142</v>
      </c>
      <c r="B16" s="15" t="s">
        <v>15</v>
      </c>
      <c r="C16" s="17">
        <v>195</v>
      </c>
      <c r="D16" s="16">
        <v>11886.5</v>
      </c>
      <c r="E16" s="18">
        <f>[1]מגורים!L16</f>
        <v>51.94418976</v>
      </c>
      <c r="F16" s="19">
        <f t="shared" si="0"/>
        <v>4.1555351808000003</v>
      </c>
      <c r="G16" s="19">
        <f t="shared" si="1"/>
        <v>56.099724940800002</v>
      </c>
      <c r="H16" s="16">
        <f t="shared" si="2"/>
        <v>49394.768926579207</v>
      </c>
      <c r="I16" s="9"/>
      <c r="J16" s="9"/>
    </row>
    <row r="17" spans="1:10" ht="15">
      <c r="A17" s="1">
        <v>143</v>
      </c>
      <c r="B17" s="15" t="s">
        <v>16</v>
      </c>
      <c r="C17" s="17">
        <v>9</v>
      </c>
      <c r="D17" s="16">
        <v>515</v>
      </c>
      <c r="E17" s="18">
        <f>[1]מגורים!L17</f>
        <v>51.94418976</v>
      </c>
      <c r="F17" s="19">
        <f t="shared" si="0"/>
        <v>4.1555351808000003</v>
      </c>
      <c r="G17" s="19">
        <f t="shared" si="1"/>
        <v>56.099724940800002</v>
      </c>
      <c r="H17" s="16">
        <f t="shared" si="2"/>
        <v>2140.1006181120001</v>
      </c>
      <c r="I17" s="9"/>
      <c r="J17" s="9"/>
    </row>
    <row r="18" spans="1:10" ht="15">
      <c r="A18" s="1">
        <v>144</v>
      </c>
      <c r="B18" s="15" t="s">
        <v>17</v>
      </c>
      <c r="C18" s="17">
        <v>7</v>
      </c>
      <c r="D18" s="16">
        <v>335.97</v>
      </c>
      <c r="E18" s="20">
        <f>E17</f>
        <v>51.94418976</v>
      </c>
      <c r="F18" s="19">
        <f t="shared" si="0"/>
        <v>4.1555351808000003</v>
      </c>
      <c r="G18" s="19">
        <f t="shared" si="1"/>
        <v>56.099724940800002</v>
      </c>
      <c r="H18" s="16">
        <f t="shared" si="2"/>
        <v>1396.1351546933763</v>
      </c>
      <c r="I18" s="12"/>
      <c r="J18" s="13"/>
    </row>
    <row r="19" spans="1:10" ht="15">
      <c r="B19" s="15"/>
      <c r="C19" s="15"/>
      <c r="D19" s="22">
        <f>SUM(D2:D18)</f>
        <v>5378878.6700000009</v>
      </c>
      <c r="E19" s="15"/>
      <c r="F19" s="15"/>
      <c r="G19" s="15"/>
      <c r="H19" s="22">
        <f>SUM(H4:H18)</f>
        <v>7979808.959310797</v>
      </c>
      <c r="I19" s="9"/>
      <c r="J19" s="9"/>
    </row>
    <row r="20" spans="1:10" ht="15">
      <c r="B20" s="9"/>
      <c r="C20" s="9"/>
      <c r="D20" s="10"/>
      <c r="E20" s="9"/>
      <c r="F20" s="9"/>
      <c r="G20" s="9"/>
      <c r="H20" s="11"/>
      <c r="I20" s="9"/>
      <c r="J20" s="9"/>
    </row>
    <row r="21" spans="1:10" ht="15">
      <c r="B21" s="9"/>
      <c r="C21" s="9"/>
      <c r="D21" s="10"/>
      <c r="E21" s="9"/>
      <c r="F21" s="9"/>
      <c r="G21" s="9"/>
      <c r="H21" s="11"/>
      <c r="I21" s="9"/>
      <c r="J21" s="9"/>
    </row>
    <row r="22" spans="1:10" ht="15">
      <c r="B22" s="9"/>
      <c r="C22" s="9"/>
      <c r="D22" s="10"/>
      <c r="E22" s="9"/>
      <c r="F22" s="9"/>
      <c r="G22" s="9"/>
      <c r="H22" s="11"/>
      <c r="I22" s="9"/>
      <c r="J22" s="9"/>
    </row>
    <row r="23" spans="1:10" ht="15">
      <c r="B23" s="9"/>
      <c r="C23" s="9"/>
      <c r="D23" s="10"/>
      <c r="E23" s="9"/>
      <c r="F23" s="9"/>
      <c r="G23" s="9"/>
      <c r="H23" s="11"/>
      <c r="I23" s="9"/>
      <c r="J23" s="14">
        <v>0.08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BF74E-5C58-45E1-AB09-3E0259182835}">
  <dimension ref="A1:F18"/>
  <sheetViews>
    <sheetView rightToLeft="1" workbookViewId="0">
      <selection activeCell="C19" sqref="C19"/>
    </sheetView>
  </sheetViews>
  <sheetFormatPr defaultRowHeight="12.75"/>
  <cols>
    <col min="2" max="2" width="12.85546875" style="2" bestFit="1" customWidth="1"/>
    <col min="3" max="3" width="10.28515625" bestFit="1" customWidth="1"/>
    <col min="6" max="6" width="14" bestFit="1" customWidth="1"/>
  </cols>
  <sheetData>
    <row r="1" spans="1:6" ht="15.75" thickBot="1">
      <c r="A1" s="6">
        <v>110</v>
      </c>
      <c r="B1" s="2">
        <v>86952.8</v>
      </c>
      <c r="C1" s="3">
        <v>94860.49</v>
      </c>
      <c r="D1" s="8">
        <f>C1-B1</f>
        <v>7907.6900000000023</v>
      </c>
      <c r="E1" s="4">
        <v>102.49</v>
      </c>
      <c r="F1" s="5">
        <f>E1*D1</f>
        <v>810459.14810000022</v>
      </c>
    </row>
    <row r="2" spans="1:6" ht="15.75" thickBot="1">
      <c r="A2" s="7">
        <v>111</v>
      </c>
      <c r="B2" s="2">
        <v>3450420.51</v>
      </c>
      <c r="C2" s="3">
        <v>3535905.79</v>
      </c>
      <c r="D2" s="8">
        <f t="shared" ref="D2:D17" si="0">C2-B2</f>
        <v>85485.280000000261</v>
      </c>
      <c r="E2" s="4">
        <v>83.27</v>
      </c>
      <c r="F2" s="5">
        <f t="shared" ref="F2:F17" si="1">E2*D2</f>
        <v>7118359.265600021</v>
      </c>
    </row>
    <row r="3" spans="1:6" ht="15.75" thickBot="1">
      <c r="A3" s="6">
        <v>112</v>
      </c>
      <c r="B3" s="2">
        <v>78799.210000000006</v>
      </c>
      <c r="C3" s="3">
        <v>84417.23</v>
      </c>
      <c r="D3" s="8">
        <f t="shared" si="0"/>
        <v>5618.0199999999895</v>
      </c>
      <c r="E3" s="4">
        <v>59.960970359999997</v>
      </c>
      <c r="F3" s="5">
        <f t="shared" si="1"/>
        <v>336861.93070188654</v>
      </c>
    </row>
    <row r="4" spans="1:6" ht="15.75" thickBot="1">
      <c r="A4" s="7">
        <v>113</v>
      </c>
      <c r="B4" s="2">
        <v>2382.25</v>
      </c>
      <c r="C4" s="3">
        <v>1977.61</v>
      </c>
      <c r="D4" s="8">
        <f t="shared" si="0"/>
        <v>-404.6400000000001</v>
      </c>
      <c r="E4" s="4">
        <v>51.955561079999995</v>
      </c>
      <c r="F4" s="5">
        <f t="shared" si="1"/>
        <v>-21023.298235411203</v>
      </c>
    </row>
    <row r="5" spans="1:6" ht="15.75" thickBot="1">
      <c r="A5" s="6">
        <v>120</v>
      </c>
      <c r="B5" s="2">
        <v>27913.41</v>
      </c>
      <c r="C5" s="3">
        <v>28042.400000000001</v>
      </c>
      <c r="D5" s="8">
        <f t="shared" si="0"/>
        <v>128.9900000000016</v>
      </c>
      <c r="E5" s="4">
        <v>83.77</v>
      </c>
      <c r="F5" s="5">
        <f t="shared" si="1"/>
        <v>10805.492300000133</v>
      </c>
    </row>
    <row r="6" spans="1:6" ht="15.75" thickBot="1">
      <c r="A6" s="7">
        <v>121</v>
      </c>
      <c r="B6" s="2">
        <v>1190968.5</v>
      </c>
      <c r="C6" s="3">
        <v>1212591.6399999999</v>
      </c>
      <c r="D6" s="8">
        <f t="shared" si="0"/>
        <v>21623.139999999898</v>
      </c>
      <c r="E6" s="4">
        <v>59.960970359999997</v>
      </c>
      <c r="F6" s="5">
        <f t="shared" si="1"/>
        <v>1296544.4566301242</v>
      </c>
    </row>
    <row r="7" spans="1:6" ht="15.75" thickBot="1">
      <c r="A7" s="6">
        <v>122</v>
      </c>
      <c r="B7" s="2">
        <v>118783.76</v>
      </c>
      <c r="C7" s="3">
        <v>128457.13</v>
      </c>
      <c r="D7" s="8">
        <f t="shared" si="0"/>
        <v>9673.3700000000099</v>
      </c>
      <c r="E7" s="4">
        <v>51.94418976</v>
      </c>
      <c r="F7" s="5">
        <f t="shared" si="1"/>
        <v>502475.36689869169</v>
      </c>
    </row>
    <row r="8" spans="1:6" ht="15.75" thickBot="1">
      <c r="A8" s="7">
        <v>123</v>
      </c>
      <c r="B8" s="2">
        <v>3422.95</v>
      </c>
      <c r="C8" s="3">
        <v>3575.75</v>
      </c>
      <c r="D8" s="8">
        <f t="shared" si="0"/>
        <v>152.80000000000018</v>
      </c>
      <c r="E8" s="4">
        <v>51.94418976</v>
      </c>
      <c r="F8" s="5">
        <f t="shared" si="1"/>
        <v>7937.0721953280099</v>
      </c>
    </row>
    <row r="9" spans="1:6" ht="15.75" thickBot="1">
      <c r="A9" s="6">
        <v>130</v>
      </c>
      <c r="B9" s="2">
        <v>151</v>
      </c>
      <c r="C9" s="3">
        <v>151</v>
      </c>
      <c r="D9" s="8">
        <f t="shared" si="0"/>
        <v>0</v>
      </c>
      <c r="E9" s="4">
        <v>65.930913359999991</v>
      </c>
      <c r="F9" s="5">
        <f t="shared" si="1"/>
        <v>0</v>
      </c>
    </row>
    <row r="10" spans="1:6" ht="15.75" thickBot="1">
      <c r="A10" s="7">
        <v>131</v>
      </c>
      <c r="B10" s="2">
        <v>128578.46</v>
      </c>
      <c r="C10" s="3">
        <v>133936.94</v>
      </c>
      <c r="D10" s="8">
        <f t="shared" si="0"/>
        <v>5358.4799999999959</v>
      </c>
      <c r="E10" s="4">
        <v>51.94418976</v>
      </c>
      <c r="F10" s="5">
        <f t="shared" si="1"/>
        <v>278341.9019451646</v>
      </c>
    </row>
    <row r="11" spans="1:6" ht="15.75" thickBot="1">
      <c r="A11" s="6">
        <v>132</v>
      </c>
      <c r="B11" s="2">
        <v>37976.1</v>
      </c>
      <c r="C11" s="3">
        <v>46426.82</v>
      </c>
      <c r="D11" s="8">
        <f t="shared" si="0"/>
        <v>8450.7200000000012</v>
      </c>
      <c r="E11" s="4">
        <v>51.94418976</v>
      </c>
      <c r="F11" s="5">
        <f t="shared" si="1"/>
        <v>438965.80328862724</v>
      </c>
    </row>
    <row r="12" spans="1:6" ht="15.75" thickBot="1">
      <c r="A12" s="7">
        <v>133</v>
      </c>
      <c r="B12" s="2">
        <v>254.12</v>
      </c>
      <c r="C12" s="3">
        <v>382.12</v>
      </c>
      <c r="D12" s="8">
        <f t="shared" si="0"/>
        <v>128</v>
      </c>
      <c r="E12" s="4">
        <v>51.94418976</v>
      </c>
      <c r="F12" s="5">
        <f t="shared" si="1"/>
        <v>6648.8562892800001</v>
      </c>
    </row>
    <row r="13" spans="1:6" ht="15.75" thickBot="1">
      <c r="A13" s="6">
        <v>140</v>
      </c>
      <c r="B13" s="2">
        <v>9791.2999999999993</v>
      </c>
      <c r="C13" s="3">
        <v>10262.299999999999</v>
      </c>
      <c r="D13" s="8">
        <f t="shared" si="0"/>
        <v>471</v>
      </c>
      <c r="E13" s="4">
        <v>51.94418976</v>
      </c>
      <c r="F13" s="5">
        <f t="shared" si="1"/>
        <v>24465.71337696</v>
      </c>
    </row>
    <row r="14" spans="1:6" ht="15.75" thickBot="1">
      <c r="A14" s="7">
        <v>141</v>
      </c>
      <c r="B14" s="2">
        <v>84131.75</v>
      </c>
      <c r="C14" s="3">
        <v>85153.98</v>
      </c>
      <c r="D14" s="8">
        <f t="shared" si="0"/>
        <v>1022.2299999999959</v>
      </c>
      <c r="E14" s="4">
        <v>51.94418976</v>
      </c>
      <c r="F14" s="5">
        <f t="shared" si="1"/>
        <v>53098.909098364587</v>
      </c>
    </row>
    <row r="15" spans="1:6" ht="15.75" thickBot="1">
      <c r="A15" s="6">
        <v>142</v>
      </c>
      <c r="B15" s="2">
        <v>11555.5</v>
      </c>
      <c r="C15" s="3">
        <v>11886.5</v>
      </c>
      <c r="D15" s="8">
        <f t="shared" si="0"/>
        <v>331</v>
      </c>
      <c r="E15" s="4">
        <v>51.94418976</v>
      </c>
      <c r="F15" s="5">
        <f t="shared" si="1"/>
        <v>17193.526810560001</v>
      </c>
    </row>
    <row r="16" spans="1:6" ht="15.75" thickBot="1">
      <c r="A16" s="7">
        <v>143</v>
      </c>
      <c r="B16" s="2">
        <v>769</v>
      </c>
      <c r="C16" s="3">
        <v>515</v>
      </c>
      <c r="D16" s="8">
        <f t="shared" si="0"/>
        <v>-254</v>
      </c>
      <c r="E16" s="4">
        <v>51.94418976</v>
      </c>
      <c r="F16" s="5">
        <f t="shared" si="1"/>
        <v>-13193.82419904</v>
      </c>
    </row>
    <row r="17" spans="1:6" ht="15.75" thickBot="1">
      <c r="A17" s="6">
        <v>144</v>
      </c>
      <c r="B17" s="2">
        <v>324.97000000000003</v>
      </c>
      <c r="C17" s="3">
        <v>335.97</v>
      </c>
      <c r="D17" s="8">
        <f t="shared" si="0"/>
        <v>11</v>
      </c>
      <c r="E17" s="4">
        <v>51.94418976</v>
      </c>
      <c r="F17" s="5">
        <f t="shared" si="1"/>
        <v>571.38608736000003</v>
      </c>
    </row>
    <row r="18" spans="1:6">
      <c r="B18" s="2">
        <f>SUM(B1:B17)</f>
        <v>5233175.5899999989</v>
      </c>
      <c r="C18" s="8">
        <f>SUM(C1:C17)</f>
        <v>5378878.6700000009</v>
      </c>
      <c r="D18" s="8">
        <f>SUM(D1:D17)</f>
        <v>145703.08000000019</v>
      </c>
      <c r="F18" s="5">
        <f>SUM(F1:F17)</f>
        <v>10868511.706887918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page</vt:lpstr>
      <vt:lpstr>פער בשטחים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קובי ביסמוט</dc:creator>
  <cp:lastModifiedBy>בניהו שרעבי</cp:lastModifiedBy>
  <dcterms:created xsi:type="dcterms:W3CDTF">2026-02-23T14:00:03Z</dcterms:created>
  <dcterms:modified xsi:type="dcterms:W3CDTF">2026-06-21T13:22:52Z</dcterms:modified>
</cp:coreProperties>
</file>